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<sst xmlns="http://schemas.openxmlformats.org/spreadsheetml/2006/main" count="72" uniqueCount="46">
  <si>
    <t xml:space="preserve">ООО "КОМБИНАТ СОЦИАЛЬНОГО ПИТАНИЯ"</t>
  </si>
  <si>
    <t xml:space="preserve">Школьное меню </t>
  </si>
  <si>
    <t xml:space="preserve">МАОУ Лицей №м25 им. Н.Ф.Ватутина</t>
  </si>
  <si>
    <t xml:space="preserve">Рацион: Школьное меню </t>
  </si>
  <si>
    <t xml:space="preserve">1-4  классы</t>
  </si>
  <si>
    <t xml:space="preserve">Неделя: 1</t>
  </si>
  <si>
    <t xml:space="preserve">№</t>
  </si>
  <si>
    <t xml:space="preserve">Наименование блюда</t>
  </si>
  <si>
    <t xml:space="preserve">Выход, г</t>
  </si>
  <si>
    <t xml:space="preserve">Белки, г</t>
  </si>
  <si>
    <t xml:space="preserve">Жиры, г</t>
  </si>
  <si>
    <t xml:space="preserve">Углево-ды, г</t>
  </si>
  <si>
    <t xml:space="preserve">ЭЦ, ккал</t>
  </si>
  <si>
    <t xml:space="preserve">всего</t>
  </si>
  <si>
    <t xml:space="preserve">Четверг</t>
  </si>
  <si>
    <t xml:space="preserve">Завтрак</t>
  </si>
  <si>
    <t xml:space="preserve">Фрукты свежие</t>
  </si>
  <si>
    <t xml:space="preserve">1шт</t>
  </si>
  <si>
    <t xml:space="preserve">Каша овсяная молочная с маслом сливочным</t>
  </si>
  <si>
    <t xml:space="preserve">Какао с молоком </t>
  </si>
  <si>
    <t xml:space="preserve">Хлеб пшеничный </t>
  </si>
  <si>
    <t xml:space="preserve">Итого за 'Завтрак'</t>
  </si>
  <si>
    <t xml:space="preserve">Обед</t>
  </si>
  <si>
    <t xml:space="preserve">фирм</t>
  </si>
  <si>
    <t xml:space="preserve">*Салат "Ароматный"( капуста, огурец свежий, масло растительное).</t>
  </si>
  <si>
    <t xml:space="preserve">Рассольник "Ленинградский" со сметаной </t>
  </si>
  <si>
    <t xml:space="preserve">Котлета "Умка" </t>
  </si>
  <si>
    <t xml:space="preserve">Макароны отварные с маслом сливочным</t>
  </si>
  <si>
    <t xml:space="preserve">Чай с сахаром</t>
  </si>
  <si>
    <t xml:space="preserve">Хлеб ржано-пшеничный </t>
  </si>
  <si>
    <t xml:space="preserve">Итого за 'Обед'</t>
  </si>
  <si>
    <t xml:space="preserve">Полдник</t>
  </si>
  <si>
    <t xml:space="preserve">Чай с лимоном и сахаром</t>
  </si>
  <si>
    <t xml:space="preserve">Пирожок с зеленым луком яйцом </t>
  </si>
  <si>
    <t xml:space="preserve">Итого за 'Полдник'</t>
  </si>
  <si>
    <t xml:space="preserve">Итого за день</t>
  </si>
  <si>
    <t xml:space="preserve">Примечание: * замена (по-сезонно) далее ЗП</t>
  </si>
  <si>
    <t xml:space="preserve">Салат из свеклы с растительным маслом  или</t>
  </si>
  <si>
    <t xml:space="preserve">Маринад овощной </t>
  </si>
  <si>
    <t xml:space="preserve">5-11 классы</t>
  </si>
  <si>
    <t xml:space="preserve">Каша овсяная молочная с маслом сливочным  </t>
  </si>
  <si>
    <t xml:space="preserve">*Салат "Ароматный"</t>
  </si>
  <si>
    <t xml:space="preserve">Рассольник Ленинградский со сметаной </t>
  </si>
  <si>
    <t xml:space="preserve">Макароны отварные с маслом сливочным </t>
  </si>
  <si>
    <t xml:space="preserve">Примечание : * Замена (по-сезонно)  ЗП </t>
  </si>
  <si>
    <t xml:space="preserve">*Маринад овощной                                           или Салат из свеклы с маслом растительным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</si>
</sst>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0.0"/>
    <numFmt numFmtId="168" formatCode="General"/>
  </numFmts>
  <fonts count="13">
    <font>
      <sz val="8"/>
      <name val="Arial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204"/>
    </font>
    <font>
      <u val="single"/>
      <sz val="8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8"/>
      <name val="Arial"/>
      <family val="0"/>
      <charset val="1"/>
    </font>
    <font>
      <sz val="11"/>
      <name val="Times New Roman"/>
      <family val="0"/>
      <charset val="1"/>
    </font>
    <font>
      <b val="true"/>
      <sz val="11"/>
      <name val="Times New Roman"/>
      <family val="0"/>
      <charset val="1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8"/>
  <sheetViews>
    <sheetView showFormulas="false" showGridLines="true" showRowColHeaders="true" showZeros="true" rightToLeft="false" tabSelected="true" showOutlineSymbols="true" defaultGridColor="true" view="normal" topLeftCell="A49" colorId="64" zoomScale="100" zoomScaleNormal="100" zoomScalePageLayoutView="100" workbookViewId="0">
      <selection pane="topLeft" activeCell="C46" activeCellId="0" sqref="C46"/>
    </sheetView>
  </sheetViews>
  <sheetFormatPr defaultColWidth="10.7109375" defaultRowHeight="9.7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50.28"/>
    <col collapsed="false" customWidth="true" hidden="false" outlineLevel="0" max="3" min="3" style="0" width="21.28"/>
    <col collapsed="false" customWidth="true" hidden="false" outlineLevel="0" max="4" min="4" style="0" width="12.28"/>
  </cols>
  <sheetData>
    <row r="1" customFormat="false" ht="11.25" hidden="false" customHeight="true" outlineLevel="0" collapsed="false">
      <c r="A1" s="1"/>
    </row>
    <row r="2" customFormat="false" ht="15.75" hidden="false" customHeight="true" outlineLevel="0" collapsed="false">
      <c r="A2" s="1" t="s">
        <v>0</v>
      </c>
    </row>
    <row r="3" customFormat="false" ht="11.25" hidden="false" customHeight="true" outlineLevel="0" collapsed="false">
      <c r="A3" s="2" t="s">
        <v>1</v>
      </c>
      <c r="B3" s="2"/>
      <c r="C3" s="2"/>
      <c r="D3" s="2"/>
      <c r="E3" s="3" t="s">
        <v>2</v>
      </c>
      <c r="F3" s="3"/>
      <c r="G3" s="3"/>
      <c r="H3" s="3"/>
    </row>
    <row r="4" customFormat="false" ht="11.25" hidden="false" customHeight="true" outlineLevel="0" collapsed="false">
      <c r="A4" s="4"/>
      <c r="B4" s="4"/>
      <c r="C4" s="4"/>
      <c r="D4" s="4"/>
    </row>
    <row r="5" customFormat="false" ht="11.25" hidden="false" customHeight="true" outlineLevel="0" collapsed="false">
      <c r="A5" s="5" t="s">
        <v>3</v>
      </c>
      <c r="C5" s="0" t="s">
        <v>4</v>
      </c>
      <c r="D5" s="6" t="n">
        <v>46296</v>
      </c>
    </row>
    <row r="6" customFormat="false" ht="11.25" hidden="false" customHeight="true" outlineLevel="0" collapsed="false">
      <c r="D6" s="7" t="s">
        <v>5</v>
      </c>
    </row>
    <row r="7" customFormat="false" ht="11.25" hidden="false" customHeight="true" outlineLevel="0" collapsed="false"/>
    <row r="8" customFormat="false" ht="11.25" hidden="false" customHeight="true" outlineLevel="0" collapsed="false">
      <c r="A8" s="8" t="s">
        <v>6</v>
      </c>
      <c r="B8" s="9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10" t="s">
        <v>12</v>
      </c>
    </row>
    <row r="9" customFormat="false" ht="11.25" hidden="false" customHeight="true" outlineLevel="0" collapsed="false">
      <c r="A9" s="8"/>
      <c r="B9" s="9"/>
      <c r="C9" s="9"/>
      <c r="D9" s="9" t="s">
        <v>13</v>
      </c>
      <c r="E9" s="9" t="s">
        <v>13</v>
      </c>
      <c r="F9" s="9"/>
      <c r="G9" s="10"/>
    </row>
    <row r="10" customFormat="false" ht="11.25" hidden="false" customHeight="true" outlineLevel="0" collapsed="false">
      <c r="A10" s="11"/>
      <c r="B10" s="12" t="s">
        <v>14</v>
      </c>
      <c r="C10" s="11"/>
      <c r="D10" s="11"/>
      <c r="E10" s="11"/>
      <c r="F10" s="11"/>
      <c r="G10" s="11"/>
    </row>
    <row r="11" customFormat="false" ht="11.25" hidden="false" customHeight="true" outlineLevel="0" collapsed="false">
      <c r="A11" s="13"/>
      <c r="B11" s="14" t="s">
        <v>15</v>
      </c>
      <c r="C11" s="15"/>
      <c r="D11" s="15"/>
      <c r="E11" s="15"/>
      <c r="F11" s="15"/>
      <c r="G11" s="15"/>
    </row>
    <row r="12" customFormat="false" ht="11.25" hidden="false" customHeight="true" outlineLevel="0" collapsed="false">
      <c r="A12" s="16" t="str">
        <f aca="false">"-"</f>
        <v>-</v>
      </c>
      <c r="B12" s="17" t="s">
        <v>16</v>
      </c>
      <c r="C12" s="18" t="s">
        <v>17</v>
      </c>
      <c r="D12" s="18" t="n">
        <v>1.96</v>
      </c>
      <c r="E12" s="18" t="n">
        <v>0.78</v>
      </c>
      <c r="F12" s="18" t="n">
        <v>24.3</v>
      </c>
      <c r="G12" s="18" t="n">
        <v>106.0752</v>
      </c>
    </row>
    <row r="13" customFormat="false" ht="11.25" hidden="false" customHeight="true" outlineLevel="0" collapsed="false">
      <c r="A13" s="16" t="str">
        <f aca="false">"302"</f>
        <v>302</v>
      </c>
      <c r="B13" s="17" t="s">
        <v>18</v>
      </c>
      <c r="C13" s="18" t="str">
        <f aca="false">"205,0"</f>
        <v>205,0</v>
      </c>
      <c r="D13" s="18" t="n">
        <v>8.48</v>
      </c>
      <c r="E13" s="18" t="n">
        <v>8.25</v>
      </c>
      <c r="F13" s="18" t="n">
        <v>40.22</v>
      </c>
      <c r="G13" s="18" t="n">
        <v>262.735908</v>
      </c>
    </row>
    <row r="14" customFormat="false" ht="11.25" hidden="false" customHeight="true" outlineLevel="0" collapsed="false">
      <c r="A14" s="16" t="str">
        <f aca="false">"693"</f>
        <v>693</v>
      </c>
      <c r="B14" s="17" t="s">
        <v>19</v>
      </c>
      <c r="C14" s="18" t="str">
        <f aca="false">"200,0"</f>
        <v>200,0</v>
      </c>
      <c r="D14" s="18" t="n">
        <v>3.64</v>
      </c>
      <c r="E14" s="18" t="n">
        <v>3.34</v>
      </c>
      <c r="F14" s="18" t="n">
        <v>15.02</v>
      </c>
      <c r="G14" s="18" t="n">
        <v>100.256408</v>
      </c>
    </row>
    <row r="15" customFormat="false" ht="11.25" hidden="false" customHeight="true" outlineLevel="0" collapsed="false">
      <c r="A15" s="19" t="str">
        <f aca="false">""</f>
        <v/>
      </c>
      <c r="B15" s="20" t="s">
        <v>20</v>
      </c>
      <c r="C15" s="21" t="str">
        <f aca="false">"30,0"</f>
        <v>30,0</v>
      </c>
      <c r="D15" s="21" t="n">
        <v>2.14</v>
      </c>
      <c r="E15" s="21" t="n">
        <v>0.21</v>
      </c>
      <c r="F15" s="21" t="n">
        <v>14.14</v>
      </c>
      <c r="G15" s="21" t="n">
        <v>67.17543</v>
      </c>
    </row>
    <row r="16" customFormat="false" ht="11.25" hidden="false" customHeight="true" outlineLevel="0" collapsed="false">
      <c r="A16" s="22"/>
      <c r="B16" s="14" t="s">
        <v>21</v>
      </c>
      <c r="C16" s="23" t="n">
        <v>635</v>
      </c>
      <c r="D16" s="23" t="n">
        <f aca="false">SUM(D12:D15)</f>
        <v>16.22</v>
      </c>
      <c r="E16" s="23" t="n">
        <f aca="false">SUM(E12:E15)</f>
        <v>12.58</v>
      </c>
      <c r="F16" s="23" t="n">
        <f aca="false">SUM(F12:F15)</f>
        <v>93.68</v>
      </c>
      <c r="G16" s="23" t="n">
        <f aca="false">SUM(G12:G15)</f>
        <v>536.242946</v>
      </c>
    </row>
    <row r="17" customFormat="false" ht="11.25" hidden="false" customHeight="true" outlineLevel="0" collapsed="false">
      <c r="A17" s="13"/>
      <c r="B17" s="14" t="s">
        <v>22</v>
      </c>
      <c r="C17" s="15"/>
      <c r="D17" s="15"/>
      <c r="E17" s="15"/>
      <c r="F17" s="15"/>
      <c r="G17" s="15"/>
    </row>
    <row r="18" customFormat="false" ht="24" hidden="false" customHeight="true" outlineLevel="0" collapsed="false">
      <c r="A18" s="16" t="s">
        <v>23</v>
      </c>
      <c r="B18" s="17" t="s">
        <v>24</v>
      </c>
      <c r="C18" s="18" t="str">
        <f aca="false">"60,0"</f>
        <v>60,0</v>
      </c>
      <c r="D18" s="18" t="n">
        <v>0.85</v>
      </c>
      <c r="E18" s="18" t="n">
        <v>3.58</v>
      </c>
      <c r="F18" s="18" t="n">
        <v>3.26</v>
      </c>
      <c r="G18" s="18" t="n">
        <v>46.7168352</v>
      </c>
    </row>
    <row r="19" customFormat="false" ht="24" hidden="false" customHeight="true" outlineLevel="0" collapsed="false">
      <c r="A19" s="16" t="str">
        <f aca="false">"132"</f>
        <v>132</v>
      </c>
      <c r="B19" s="17" t="s">
        <v>25</v>
      </c>
      <c r="C19" s="18" t="str">
        <f aca="false">"210,0"</f>
        <v>210,0</v>
      </c>
      <c r="D19" s="18" t="n">
        <v>2.04</v>
      </c>
      <c r="E19" s="18" t="n">
        <v>6.18</v>
      </c>
      <c r="F19" s="18" t="n">
        <v>14.72</v>
      </c>
      <c r="G19" s="18" t="n">
        <v>121.332612</v>
      </c>
    </row>
    <row r="20" customFormat="false" ht="21.75" hidden="false" customHeight="true" outlineLevel="0" collapsed="false">
      <c r="A20" s="16" t="str">
        <f aca="false">"Фирм"</f>
        <v>Фирм</v>
      </c>
      <c r="B20" s="17" t="s">
        <v>26</v>
      </c>
      <c r="C20" s="18" t="str">
        <f aca="false">"90,0"</f>
        <v>90,0</v>
      </c>
      <c r="D20" s="18" t="n">
        <v>14.31</v>
      </c>
      <c r="E20" s="18" t="n">
        <v>13.37</v>
      </c>
      <c r="F20" s="18" t="n">
        <v>14.98</v>
      </c>
      <c r="G20" s="18" t="n">
        <v>236.411785125</v>
      </c>
    </row>
    <row r="21" customFormat="false" ht="25.5" hidden="false" customHeight="true" outlineLevel="0" collapsed="false">
      <c r="A21" s="16" t="str">
        <f aca="false">"516"</f>
        <v>516</v>
      </c>
      <c r="B21" s="17" t="s">
        <v>27</v>
      </c>
      <c r="C21" s="18" t="str">
        <f aca="false">"150,0"</f>
        <v>150,0</v>
      </c>
      <c r="D21" s="18" t="n">
        <v>5.51</v>
      </c>
      <c r="E21" s="18" t="n">
        <v>4.57</v>
      </c>
      <c r="F21" s="18" t="n">
        <v>34.61</v>
      </c>
      <c r="G21" s="18" t="n">
        <v>201.10605</v>
      </c>
    </row>
    <row r="22" customFormat="false" ht="11.25" hidden="false" customHeight="true" outlineLevel="0" collapsed="false">
      <c r="A22" s="24" t="n">
        <v>685</v>
      </c>
      <c r="B22" s="17" t="s">
        <v>28</v>
      </c>
      <c r="C22" s="18" t="str">
        <f aca="false">"200,0"</f>
        <v>200,0</v>
      </c>
      <c r="D22" s="18" t="n">
        <v>0.04</v>
      </c>
      <c r="E22" s="18" t="n">
        <v>0.01</v>
      </c>
      <c r="F22" s="18" t="n">
        <v>9.81</v>
      </c>
      <c r="G22" s="18" t="n">
        <v>37.483876</v>
      </c>
    </row>
    <row r="23" customFormat="false" ht="11.25" hidden="false" customHeight="true" outlineLevel="0" collapsed="false">
      <c r="A23" s="19" t="str">
        <f aca="false">""</f>
        <v/>
      </c>
      <c r="B23" s="20" t="s">
        <v>20</v>
      </c>
      <c r="C23" s="21" t="str">
        <f aca="false">"30,0"</f>
        <v>30,0</v>
      </c>
      <c r="D23" s="21" t="n">
        <v>2.14</v>
      </c>
      <c r="E23" s="21" t="n">
        <v>0.21</v>
      </c>
      <c r="F23" s="21" t="n">
        <v>14.14</v>
      </c>
      <c r="G23" s="21" t="n">
        <v>67.17543</v>
      </c>
    </row>
    <row r="24" customFormat="false" ht="15" hidden="false" customHeight="true" outlineLevel="0" collapsed="false">
      <c r="A24" s="19" t="str">
        <f aca="false">"-"</f>
        <v>-</v>
      </c>
      <c r="B24" s="20" t="s">
        <v>29</v>
      </c>
      <c r="C24" s="25" t="n">
        <v>30</v>
      </c>
      <c r="D24" s="21" t="n">
        <v>1.86</v>
      </c>
      <c r="E24" s="21" t="n">
        <v>0.32</v>
      </c>
      <c r="F24" s="21" t="n">
        <v>11.38</v>
      </c>
      <c r="G24" s="21" t="n">
        <v>53.01</v>
      </c>
    </row>
    <row r="25" customFormat="false" ht="11.25" hidden="false" customHeight="true" outlineLevel="0" collapsed="false">
      <c r="A25" s="22"/>
      <c r="B25" s="14" t="s">
        <v>30</v>
      </c>
      <c r="C25" s="23" t="n">
        <v>770</v>
      </c>
      <c r="D25" s="23" t="n">
        <f aca="false">SUM(D18:D24)</f>
        <v>26.75</v>
      </c>
      <c r="E25" s="23" t="n">
        <f aca="false">SUM(E18:E24)</f>
        <v>28.24</v>
      </c>
      <c r="F25" s="23" t="n">
        <f aca="false">SUM(F18:F24)</f>
        <v>102.9</v>
      </c>
      <c r="G25" s="23" t="n">
        <f aca="false">SUM(G18:G24)</f>
        <v>763.236588325</v>
      </c>
    </row>
    <row r="26" customFormat="false" ht="24" hidden="false" customHeight="true" outlineLevel="0" collapsed="false">
      <c r="A26" s="13"/>
      <c r="B26" s="26" t="s">
        <v>31</v>
      </c>
      <c r="C26" s="15"/>
      <c r="D26" s="15"/>
      <c r="E26" s="15"/>
      <c r="F26" s="15"/>
      <c r="G26" s="15"/>
    </row>
    <row r="27" customFormat="false" ht="11.25" hidden="false" customHeight="true" outlineLevel="0" collapsed="false">
      <c r="A27" s="16" t="str">
        <f aca="false">"686"</f>
        <v>686</v>
      </c>
      <c r="B27" s="17" t="s">
        <v>32</v>
      </c>
      <c r="C27" s="18" t="str">
        <f aca="false">"207,0"</f>
        <v>207,0</v>
      </c>
      <c r="D27" s="18" t="n">
        <v>0.1</v>
      </c>
      <c r="E27" s="18" t="n">
        <v>0.02</v>
      </c>
      <c r="F27" s="18" t="n">
        <v>10.16</v>
      </c>
      <c r="G27" s="18" t="n">
        <v>40.11058</v>
      </c>
    </row>
    <row r="28" customFormat="false" ht="13.5" hidden="false" customHeight="true" outlineLevel="0" collapsed="false">
      <c r="A28" s="19" t="str">
        <f aca="false">"738"</f>
        <v>738</v>
      </c>
      <c r="B28" s="20" t="s">
        <v>33</v>
      </c>
      <c r="C28" s="21" t="str">
        <f aca="false">"100,0"</f>
        <v>100,0</v>
      </c>
      <c r="D28" s="21" t="n">
        <v>6</v>
      </c>
      <c r="E28" s="21" t="n">
        <v>3.47</v>
      </c>
      <c r="F28" s="21" t="n">
        <v>37.88</v>
      </c>
      <c r="G28" s="21" t="n">
        <v>205.25238015732</v>
      </c>
    </row>
    <row r="29" customFormat="false" ht="11.25" hidden="false" customHeight="true" outlineLevel="0" collapsed="false">
      <c r="A29" s="22"/>
      <c r="B29" s="14" t="s">
        <v>34</v>
      </c>
      <c r="C29" s="23" t="n">
        <v>307</v>
      </c>
      <c r="D29" s="23" t="n">
        <v>6.1</v>
      </c>
      <c r="E29" s="23" t="n">
        <v>3.49</v>
      </c>
      <c r="F29" s="23" t="n">
        <v>48.04</v>
      </c>
      <c r="G29" s="23" t="n">
        <v>245.36</v>
      </c>
    </row>
    <row r="30" customFormat="false" ht="11.25" hidden="false" customHeight="true" outlineLevel="0" collapsed="false">
      <c r="A30" s="22"/>
      <c r="B30" s="14" t="s">
        <v>35</v>
      </c>
      <c r="C30" s="23"/>
      <c r="D30" s="23" t="n">
        <f aca="false">D16+D25+D29</f>
        <v>49.07</v>
      </c>
      <c r="E30" s="23" t="n">
        <f aca="false">E16+E25+E29</f>
        <v>44.31</v>
      </c>
      <c r="F30" s="23" t="n">
        <f aca="false">F16+F25+F29</f>
        <v>244.62</v>
      </c>
      <c r="G30" s="23" t="n">
        <f aca="false">G16+G25+G29</f>
        <v>1544.839534325</v>
      </c>
    </row>
    <row r="31" customFormat="false" ht="11.25" hidden="false" customHeight="true" outlineLevel="0" collapsed="false">
      <c r="A31" s="13"/>
      <c r="B31" s="26"/>
      <c r="C31" s="15"/>
      <c r="D31" s="15"/>
      <c r="E31" s="15"/>
      <c r="F31" s="15"/>
      <c r="G31" s="15"/>
    </row>
    <row r="32" customFormat="false" ht="11.25" hidden="false" customHeight="true" outlineLevel="0" collapsed="false">
      <c r="A32" s="13"/>
      <c r="B32" s="26"/>
      <c r="C32" s="15"/>
      <c r="D32" s="15"/>
      <c r="E32" s="15"/>
      <c r="F32" s="15"/>
      <c r="G32" s="15"/>
    </row>
    <row r="33" customFormat="false" ht="11.25" hidden="false" customHeight="true" outlineLevel="0" collapsed="false">
      <c r="A33" s="13"/>
      <c r="B33" s="26"/>
      <c r="C33" s="15"/>
      <c r="D33" s="15"/>
      <c r="E33" s="15"/>
      <c r="F33" s="15"/>
      <c r="G33" s="15"/>
    </row>
    <row r="34" customFormat="false" ht="11.25" hidden="false" customHeight="true" outlineLevel="0" collapsed="false">
      <c r="A34" s="13"/>
      <c r="B34" s="26" t="s">
        <v>36</v>
      </c>
      <c r="C34" s="15"/>
      <c r="D34" s="15"/>
      <c r="E34" s="15"/>
      <c r="F34" s="15"/>
      <c r="G34" s="15"/>
    </row>
    <row r="35" customFormat="false" ht="23.25" hidden="false" customHeight="true" outlineLevel="0" collapsed="false">
      <c r="A35" s="27" t="s">
        <v>23</v>
      </c>
      <c r="B35" s="20" t="s">
        <v>37</v>
      </c>
      <c r="C35" s="28" t="n">
        <v>60</v>
      </c>
      <c r="D35" s="21" t="n">
        <v>0.48</v>
      </c>
      <c r="E35" s="21" t="n">
        <v>3</v>
      </c>
      <c r="F35" s="21" t="n">
        <v>2.46</v>
      </c>
      <c r="G35" s="21" t="n">
        <v>38.4</v>
      </c>
    </row>
    <row r="36" customFormat="false" ht="11.25" hidden="false" customHeight="true" outlineLevel="0" collapsed="false">
      <c r="A36" s="27" t="n">
        <v>570</v>
      </c>
      <c r="B36" s="20" t="s">
        <v>38</v>
      </c>
      <c r="C36" s="28" t="n">
        <v>60</v>
      </c>
      <c r="D36" s="21" t="n">
        <v>0.73</v>
      </c>
      <c r="E36" s="21" t="n">
        <v>5.44</v>
      </c>
      <c r="F36" s="21" t="n">
        <v>5.39</v>
      </c>
      <c r="G36" s="21" t="n">
        <v>71.15</v>
      </c>
    </row>
    <row r="37" customFormat="false" ht="11.25" hidden="false" customHeight="true" outlineLevel="0" collapsed="false">
      <c r="A37" s="13"/>
      <c r="B37" s="26"/>
      <c r="C37" s="15"/>
      <c r="D37" s="15"/>
      <c r="E37" s="15"/>
      <c r="F37" s="15"/>
      <c r="G37" s="15"/>
    </row>
    <row r="38" customFormat="false" ht="11.25" hidden="false" customHeight="true" outlineLevel="0" collapsed="false"/>
    <row r="39" customFormat="false" ht="11.25" hidden="false" customHeight="true" outlineLevel="0" collapsed="false">
      <c r="C39" s="0" t="s">
        <v>39</v>
      </c>
      <c r="D39" s="6" t="n">
        <v>46296</v>
      </c>
    </row>
    <row r="40" customFormat="false" ht="11.25" hidden="false" customHeight="true" outlineLevel="0" collapsed="false">
      <c r="D40" s="7" t="s">
        <v>5</v>
      </c>
    </row>
    <row r="41" customFormat="false" ht="11.25" hidden="false" customHeight="true" outlineLevel="0" collapsed="false">
      <c r="D41" s="7"/>
    </row>
    <row r="42" customFormat="false" ht="11.25" hidden="false" customHeight="true" outlineLevel="0" collapsed="false">
      <c r="A42" s="29" t="s">
        <v>6</v>
      </c>
      <c r="B42" s="30" t="s">
        <v>7</v>
      </c>
      <c r="C42" s="30" t="s">
        <v>8</v>
      </c>
      <c r="D42" s="30" t="s">
        <v>9</v>
      </c>
      <c r="E42" s="30" t="s">
        <v>10</v>
      </c>
      <c r="F42" s="30" t="s">
        <v>11</v>
      </c>
      <c r="G42" s="31" t="s">
        <v>12</v>
      </c>
    </row>
    <row r="43" customFormat="false" ht="16.5" hidden="false" customHeight="false" outlineLevel="0" collapsed="false">
      <c r="A43" s="29"/>
      <c r="B43" s="30"/>
      <c r="C43" s="30"/>
      <c r="D43" s="30" t="s">
        <v>13</v>
      </c>
      <c r="E43" s="30" t="s">
        <v>13</v>
      </c>
      <c r="F43" s="30"/>
      <c r="G43" s="31"/>
    </row>
    <row r="44" customFormat="false" ht="16.5" hidden="false" customHeight="false" outlineLevel="0" collapsed="false">
      <c r="A44" s="32"/>
      <c r="B44" s="33" t="s">
        <v>14</v>
      </c>
      <c r="C44" s="34"/>
      <c r="D44" s="34"/>
      <c r="E44" s="34"/>
      <c r="F44" s="34"/>
      <c r="G44" s="34"/>
    </row>
    <row r="45" customFormat="false" ht="16.5" hidden="false" customHeight="false" outlineLevel="0" collapsed="false">
      <c r="A45" s="32"/>
      <c r="B45" s="33" t="s">
        <v>15</v>
      </c>
      <c r="C45" s="34"/>
      <c r="D45" s="34"/>
      <c r="E45" s="34"/>
      <c r="F45" s="34"/>
      <c r="G45" s="34"/>
    </row>
    <row r="46" customFormat="false" ht="16.5" hidden="false" customHeight="false" outlineLevel="0" collapsed="false">
      <c r="A46" s="35" t="str">
        <f aca="false">"-"</f>
        <v>-</v>
      </c>
      <c r="B46" s="36" t="s">
        <v>16</v>
      </c>
      <c r="C46" s="37" t="s">
        <v>17</v>
      </c>
      <c r="D46" s="37" t="n">
        <v>1.96</v>
      </c>
      <c r="E46" s="37" t="n">
        <v>0.78</v>
      </c>
      <c r="F46" s="37" t="n">
        <v>24.3</v>
      </c>
      <c r="G46" s="37" t="n">
        <v>106.0752</v>
      </c>
    </row>
    <row r="47" customFormat="false" ht="29" hidden="false" customHeight="false" outlineLevel="0" collapsed="false">
      <c r="A47" s="35" t="str">
        <f aca="false">"302"</f>
        <v>302</v>
      </c>
      <c r="B47" s="36" t="s">
        <v>40</v>
      </c>
      <c r="C47" s="37" t="str">
        <f aca="false">"255,0"</f>
        <v>255,0</v>
      </c>
      <c r="D47" s="37" t="n">
        <v>8.11</v>
      </c>
      <c r="E47" s="37" t="n">
        <v>7.54</v>
      </c>
      <c r="F47" s="37" t="n">
        <v>34.81</v>
      </c>
      <c r="G47" s="37" t="n">
        <v>234.095746</v>
      </c>
    </row>
    <row r="48" customFormat="false" ht="16.5" hidden="false" customHeight="false" outlineLevel="0" collapsed="false">
      <c r="A48" s="35" t="str">
        <f aca="false">"693"</f>
        <v>693</v>
      </c>
      <c r="B48" s="36" t="s">
        <v>19</v>
      </c>
      <c r="C48" s="37" t="str">
        <f aca="false">"200,0"</f>
        <v>200,0</v>
      </c>
      <c r="D48" s="37" t="n">
        <v>3.64</v>
      </c>
      <c r="E48" s="37" t="n">
        <v>3.34</v>
      </c>
      <c r="F48" s="37" t="n">
        <v>15.02</v>
      </c>
      <c r="G48" s="37" t="n">
        <v>100.256408</v>
      </c>
    </row>
    <row r="49" customFormat="false" ht="16.5" hidden="false" customHeight="false" outlineLevel="0" collapsed="false">
      <c r="A49" s="38" t="str">
        <f aca="false">""</f>
        <v/>
      </c>
      <c r="B49" s="39" t="s">
        <v>20</v>
      </c>
      <c r="C49" s="40" t="str">
        <f aca="false">"30,0"</f>
        <v>30,0</v>
      </c>
      <c r="D49" s="40" t="n">
        <v>2.14</v>
      </c>
      <c r="E49" s="40" t="n">
        <v>0.21</v>
      </c>
      <c r="F49" s="40" t="n">
        <v>14.14</v>
      </c>
      <c r="G49" s="40" t="n">
        <v>67.17543</v>
      </c>
    </row>
    <row r="50" customFormat="false" ht="16.5" hidden="false" customHeight="false" outlineLevel="0" collapsed="false">
      <c r="A50" s="41"/>
      <c r="B50" s="33" t="s">
        <v>21</v>
      </c>
      <c r="C50" s="42" t="n">
        <v>685</v>
      </c>
      <c r="D50" s="42" t="n">
        <f aca="false">SUM(D46:D49)</f>
        <v>15.85</v>
      </c>
      <c r="E50" s="42" t="n">
        <f aca="false">SUM(E46:E49)</f>
        <v>11.87</v>
      </c>
      <c r="F50" s="42" t="n">
        <f aca="false">SUM(F46:F49)</f>
        <v>88.27</v>
      </c>
      <c r="G50" s="42" t="n">
        <f aca="false">SUM(G46:G49)</f>
        <v>507.602784</v>
      </c>
    </row>
    <row r="51" customFormat="false" ht="16.5" hidden="false" customHeight="false" outlineLevel="0" collapsed="false">
      <c r="A51" s="32"/>
      <c r="B51" s="33" t="s">
        <v>22</v>
      </c>
      <c r="C51" s="34"/>
      <c r="D51" s="34"/>
      <c r="E51" s="34"/>
      <c r="F51" s="34"/>
      <c r="G51" s="34"/>
    </row>
    <row r="52" customFormat="false" ht="16.5" hidden="false" customHeight="false" outlineLevel="0" collapsed="false">
      <c r="A52" s="35" t="str">
        <f aca="false">""</f>
        <v/>
      </c>
      <c r="B52" s="36" t="s">
        <v>41</v>
      </c>
      <c r="C52" s="37" t="str">
        <f aca="false">"100,0"</f>
        <v>100,0</v>
      </c>
      <c r="D52" s="37" t="n">
        <v>1.41</v>
      </c>
      <c r="E52" s="37" t="n">
        <v>5.97</v>
      </c>
      <c r="F52" s="37" t="n">
        <v>5.44</v>
      </c>
      <c r="G52" s="37" t="n">
        <v>77.861392</v>
      </c>
    </row>
    <row r="53" customFormat="false" ht="16.5" hidden="false" customHeight="false" outlineLevel="0" collapsed="false">
      <c r="A53" s="35" t="str">
        <f aca="false">"132"</f>
        <v>132</v>
      </c>
      <c r="B53" s="36" t="s">
        <v>42</v>
      </c>
      <c r="C53" s="37" t="str">
        <f aca="false">"260,0"</f>
        <v>260,0</v>
      </c>
      <c r="D53" s="37" t="n">
        <v>2.48</v>
      </c>
      <c r="E53" s="37" t="n">
        <v>7.24</v>
      </c>
      <c r="F53" s="37" t="n">
        <v>18.32</v>
      </c>
      <c r="G53" s="37" t="n">
        <v>146.634225</v>
      </c>
    </row>
    <row r="54" customFormat="false" ht="16.5" hidden="false" customHeight="false" outlineLevel="0" collapsed="false">
      <c r="A54" s="35" t="str">
        <f aca="false">"Фирм"</f>
        <v>Фирм</v>
      </c>
      <c r="B54" s="36" t="s">
        <v>26</v>
      </c>
      <c r="C54" s="37" t="str">
        <f aca="false">"100,0"</f>
        <v>100,0</v>
      </c>
      <c r="D54" s="37" t="n">
        <v>15.9</v>
      </c>
      <c r="E54" s="37" t="n">
        <v>14.85</v>
      </c>
      <c r="F54" s="37" t="n">
        <v>16.65</v>
      </c>
      <c r="G54" s="37" t="n">
        <v>262.67976125</v>
      </c>
    </row>
    <row r="55" customFormat="false" ht="16.5" hidden="false" customHeight="false" outlineLevel="0" collapsed="false">
      <c r="A55" s="43" t="n">
        <v>516</v>
      </c>
      <c r="B55" s="36" t="s">
        <v>43</v>
      </c>
      <c r="C55" s="37" t="str">
        <f aca="false">"180,0"</f>
        <v>180,0</v>
      </c>
      <c r="D55" s="37" t="n">
        <v>6.61</v>
      </c>
      <c r="E55" s="37" t="n">
        <v>4.7</v>
      </c>
      <c r="F55" s="37" t="n">
        <v>41.52</v>
      </c>
      <c r="G55" s="37" t="n">
        <v>234.23019</v>
      </c>
    </row>
    <row r="56" customFormat="false" ht="16.5" hidden="false" customHeight="false" outlineLevel="0" collapsed="false">
      <c r="A56" s="43" t="n">
        <v>685</v>
      </c>
      <c r="B56" s="36" t="s">
        <v>28</v>
      </c>
      <c r="C56" s="37" t="str">
        <f aca="false">"200,0"</f>
        <v>200,0</v>
      </c>
      <c r="D56" s="37" t="n">
        <v>0.04</v>
      </c>
      <c r="E56" s="37" t="n">
        <v>0.01</v>
      </c>
      <c r="F56" s="37" t="n">
        <v>9.81</v>
      </c>
      <c r="G56" s="37" t="n">
        <v>37.483876</v>
      </c>
    </row>
    <row r="57" customFormat="false" ht="16.5" hidden="false" customHeight="false" outlineLevel="0" collapsed="false">
      <c r="A57" s="35"/>
      <c r="B57" s="36" t="s">
        <v>20</v>
      </c>
      <c r="C57" s="44" t="n">
        <v>40</v>
      </c>
      <c r="D57" s="37" t="n">
        <v>2.85</v>
      </c>
      <c r="E57" s="37" t="n">
        <v>0.28</v>
      </c>
      <c r="F57" s="37" t="n">
        <v>18.85</v>
      </c>
      <c r="G57" s="37" t="n">
        <v>89.6</v>
      </c>
    </row>
    <row r="58" customFormat="false" ht="16.5" hidden="false" customHeight="false" outlineLevel="0" collapsed="false">
      <c r="A58" s="38" t="str">
        <f aca="false">"-"</f>
        <v>-</v>
      </c>
      <c r="B58" s="39" t="s">
        <v>29</v>
      </c>
      <c r="C58" s="45" t="n">
        <v>40</v>
      </c>
      <c r="D58" s="40" t="n">
        <v>2.48</v>
      </c>
      <c r="E58" s="40" t="n">
        <v>0.42</v>
      </c>
      <c r="F58" s="40" t="n">
        <v>15.18</v>
      </c>
      <c r="G58" s="40" t="n">
        <v>70.69</v>
      </c>
    </row>
    <row r="59" customFormat="false" ht="16.5" hidden="false" customHeight="false" outlineLevel="0" collapsed="false">
      <c r="A59" s="41"/>
      <c r="B59" s="33" t="s">
        <v>30</v>
      </c>
      <c r="C59" s="42" t="n">
        <v>920</v>
      </c>
      <c r="D59" s="42" t="n">
        <f aca="false">SUM(D52:D58)</f>
        <v>31.77</v>
      </c>
      <c r="E59" s="42" t="n">
        <f aca="false">SUM(E52:E58)</f>
        <v>33.47</v>
      </c>
      <c r="F59" s="42" t="n">
        <f aca="false">SUM(F52:F58)</f>
        <v>125.77</v>
      </c>
      <c r="G59" s="42" t="n">
        <f aca="false">SUM(G52:G58)</f>
        <v>919.17944425</v>
      </c>
    </row>
    <row r="60" customFormat="false" ht="15.8" hidden="false" customHeight="false" outlineLevel="0" collapsed="false">
      <c r="A60" s="32"/>
      <c r="B60" s="46"/>
      <c r="C60" s="34"/>
      <c r="D60" s="47" t="n">
        <f aca="false">D50+D59</f>
        <v>47.62</v>
      </c>
      <c r="E60" s="47" t="n">
        <f aca="false">E50+E59</f>
        <v>45.34</v>
      </c>
      <c r="F60" s="47" t="n">
        <f aca="false">F50+F59</f>
        <v>214.04</v>
      </c>
      <c r="G60" s="47" t="n">
        <f aca="false">G50+G59</f>
        <v>1426.78222825</v>
      </c>
    </row>
    <row r="61" customFormat="false" ht="15.8" hidden="false" customHeight="false" outlineLevel="0" collapsed="false">
      <c r="A61" s="32"/>
      <c r="B61" s="46"/>
      <c r="C61" s="34"/>
      <c r="D61" s="34"/>
      <c r="E61" s="34"/>
      <c r="F61" s="34"/>
      <c r="G61" s="34"/>
    </row>
    <row r="62" customFormat="false" ht="15.8" hidden="false" customHeight="false" outlineLevel="0" collapsed="false">
      <c r="A62" s="32"/>
      <c r="B62" s="46"/>
      <c r="C62" s="34"/>
      <c r="D62" s="34"/>
      <c r="E62" s="34"/>
      <c r="F62" s="34"/>
      <c r="G62" s="34"/>
    </row>
    <row r="63" customFormat="false" ht="16.5" hidden="false" customHeight="false" outlineLevel="0" collapsed="false">
      <c r="A63" s="48"/>
      <c r="B63" s="49" t="s">
        <v>44</v>
      </c>
      <c r="C63" s="50"/>
      <c r="D63" s="50"/>
      <c r="E63" s="50"/>
      <c r="F63" s="50"/>
      <c r="G63" s="50"/>
    </row>
    <row r="64" customFormat="false" ht="15.8" hidden="false" customHeight="false" outlineLevel="0" collapsed="false">
      <c r="A64" s="38"/>
      <c r="B64" s="51"/>
      <c r="C64" s="45"/>
      <c r="D64" s="40"/>
      <c r="E64" s="40"/>
      <c r="F64" s="40"/>
      <c r="G64" s="40"/>
    </row>
    <row r="65" customFormat="false" ht="41.5" hidden="false" customHeight="false" outlineLevel="0" collapsed="false">
      <c r="A65" s="52" t="n">
        <v>570</v>
      </c>
      <c r="B65" s="39" t="s">
        <v>45</v>
      </c>
      <c r="C65" s="45" t="n">
        <v>100</v>
      </c>
      <c r="D65" s="40" t="n">
        <v>1.21</v>
      </c>
      <c r="E65" s="40" t="n">
        <v>9.07</v>
      </c>
      <c r="F65" s="40" t="n">
        <v>8.98</v>
      </c>
      <c r="G65" s="40" t="n">
        <v>118.59</v>
      </c>
    </row>
    <row r="66" customFormat="false" ht="15.8" hidden="false" customHeight="false" outlineLevel="0" collapsed="false">
      <c r="A66" s="32"/>
      <c r="B66" s="46"/>
      <c r="C66" s="34"/>
      <c r="D66" s="34"/>
      <c r="E66" s="34"/>
      <c r="F66" s="34"/>
      <c r="G66" s="34"/>
    </row>
    <row r="67" customFormat="false" ht="15.8" hidden="false" customHeight="false" outlineLevel="0" collapsed="false">
      <c r="A67" s="32"/>
      <c r="B67" s="46"/>
      <c r="C67" s="34"/>
      <c r="D67" s="34"/>
      <c r="E67" s="34"/>
      <c r="F67" s="34"/>
      <c r="G67" s="34"/>
    </row>
    <row r="68" customFormat="false" ht="15.8" hidden="false" customHeight="false" outlineLevel="0" collapsed="false">
      <c r="A68" s="32"/>
      <c r="B68" s="46"/>
      <c r="C68" s="34"/>
      <c r="D68" s="34"/>
      <c r="E68" s="34"/>
      <c r="F68" s="34"/>
      <c r="G68" s="34"/>
    </row>
  </sheetData>
  <mergeCells count="12">
    <mergeCell ref="A3:D3"/>
    <mergeCell ref="E3:H3"/>
    <mergeCell ref="A8:A9"/>
    <mergeCell ref="B8:B9"/>
    <mergeCell ref="C8:C9"/>
    <mergeCell ref="F8:F9"/>
    <mergeCell ref="G8:G9"/>
    <mergeCell ref="A42:A43"/>
    <mergeCell ref="B42:B43"/>
    <mergeCell ref="C42:C43"/>
    <mergeCell ref="F42:F43"/>
    <mergeCell ref="G42:G43"/>
  </mergeCells>
  <printOptions headings="false" gridLines="tru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2021-04-12T10:37:51Z</dcterms:created>
  <dc:creator>bt15</dc:creator>
  <dc:description/>
  <dc:language>en-US</dc:language>
  <cp:lastModifiedBy/>
  <cp:lastPrinted>2026-09-01T12:28:59Z</cp:lastPrinted>
  <dcterms:modified xsi:type="dcterms:W3CDTF">2026-09-28T10:03:12Z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